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945"/>
  </bookViews>
  <sheets>
    <sheet name="仔猪" sheetId="1" r:id="rId1"/>
  </sheets>
  <calcPr calcId="144525"/>
</workbook>
</file>

<file path=xl/sharedStrings.xml><?xml version="1.0" encoding="utf-8"?>
<sst xmlns="http://schemas.openxmlformats.org/spreadsheetml/2006/main" count="18">
  <si>
    <t>阳西县2024年第一季度政策性育肥猪保险承保明细表</t>
  </si>
  <si>
    <t xml:space="preserve"> 统计时间：2024年1月1日至2024年3月31日                                                             单位：头、元                                                                                                                                            </t>
  </si>
  <si>
    <t>序号</t>
  </si>
  <si>
    <t>养殖场（投保单位）</t>
  </si>
  <si>
    <t xml:space="preserve">投保数量 </t>
  </si>
  <si>
    <t>保险金额</t>
  </si>
  <si>
    <t>保险费</t>
  </si>
  <si>
    <t>小计</t>
  </si>
  <si>
    <t xml:space="preserve"> 央财负担          （40%）</t>
  </si>
  <si>
    <t>省级负担（25%）</t>
  </si>
  <si>
    <t>市级负担(5%)</t>
  </si>
  <si>
    <t>县级负担(5%)</t>
  </si>
  <si>
    <t>个人负担(25%)</t>
  </si>
  <si>
    <t>阳西温氏畜牧有限公司</t>
  </si>
  <si>
    <t>阳西县丰沃生态农业有限公司</t>
  </si>
  <si>
    <t>邝祖宇</t>
  </si>
  <si>
    <t>关英</t>
  </si>
  <si>
    <t>合计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</si>
</sst>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_);[Red]\(0\)"/>
  </numFmts>
  <fonts count="23">
    <font>
      <sz val="11"/>
      <color theme="1"/>
      <name val="等线"/>
      <charset val="134"/>
      <scheme val="minor"/>
    </font>
    <font>
      <sz val="11"/>
      <color theme="1"/>
      <name val="华文宋体"/>
      <charset val="134"/>
    </font>
    <font>
      <b/>
      <sz val="18"/>
      <color theme="1"/>
      <name val="方正小标宋简体"/>
      <charset val="134"/>
    </font>
    <font>
      <b/>
      <sz val="11"/>
      <color theme="1"/>
      <name val="黑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0" fillId="1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3" borderId="10" applyNumberFormat="0" applyFon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22" borderId="13" applyNumberFormat="0" applyAlignment="0" applyProtection="0">
      <alignment vertical="center"/>
    </xf>
    <xf numFmtId="0" fontId="19" fillId="22" borderId="11" applyNumberFormat="0" applyAlignment="0" applyProtection="0">
      <alignment vertical="center"/>
    </xf>
    <xf numFmtId="0" fontId="13" fillId="21" borderId="12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176" fontId="1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B2:K10"/>
  <sheetViews>
    <sheetView tabSelected="1" workbookViewId="0">
      <selection activeCell="C6" sqref="C6"/>
    </sheetView>
  </sheetViews>
  <sheetFormatPr defaultColWidth="9" defaultRowHeight="13.5"/>
  <cols>
    <col min="1" max="1" width="2.75" style="1" customWidth="1"/>
    <col min="2" max="2" width="9" style="1"/>
    <col min="3" max="3" width="25.25" style="1" customWidth="1"/>
    <col min="4" max="4" width="12.5" style="1" customWidth="1"/>
    <col min="5" max="8" width="12.5833333333333" style="1" customWidth="1"/>
    <col min="9" max="9" width="10.6666666666667" style="1" customWidth="1"/>
    <col min="10" max="10" width="11.0833333333333" style="1" customWidth="1"/>
    <col min="11" max="11" width="11.8333333333333" style="1" customWidth="1"/>
    <col min="12" max="16384" width="9" style="1"/>
  </cols>
  <sheetData>
    <row r="2" ht="39" customHeight="1" spans="2:11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</row>
    <row r="3" ht="32" customHeight="1" spans="2:11">
      <c r="B3" s="3" t="s">
        <v>1</v>
      </c>
      <c r="C3" s="3"/>
      <c r="D3" s="3"/>
      <c r="E3" s="3"/>
      <c r="F3" s="3"/>
      <c r="G3" s="3"/>
      <c r="H3" s="3"/>
      <c r="I3" s="3"/>
      <c r="J3" s="3"/>
      <c r="K3" s="3"/>
    </row>
    <row r="4" ht="45" customHeight="1" spans="2:11">
      <c r="B4" s="4" t="s">
        <v>2</v>
      </c>
      <c r="C4" s="4" t="s">
        <v>3</v>
      </c>
      <c r="D4" s="4" t="s">
        <v>4</v>
      </c>
      <c r="E4" s="4" t="s">
        <v>5</v>
      </c>
      <c r="F4" s="5" t="s">
        <v>6</v>
      </c>
      <c r="G4" s="6"/>
      <c r="H4" s="6"/>
      <c r="I4" s="6"/>
      <c r="J4" s="6"/>
      <c r="K4" s="11"/>
    </row>
    <row r="5" ht="45" customHeight="1" spans="2:11">
      <c r="B5" s="7"/>
      <c r="C5" s="7"/>
      <c r="D5" s="7"/>
      <c r="E5" s="7"/>
      <c r="F5" s="8" t="s">
        <v>7</v>
      </c>
      <c r="G5" s="8" t="s">
        <v>8</v>
      </c>
      <c r="H5" s="8" t="s">
        <v>9</v>
      </c>
      <c r="I5" s="8" t="s">
        <v>10</v>
      </c>
      <c r="J5" s="8" t="s">
        <v>11</v>
      </c>
      <c r="K5" s="8" t="s">
        <v>12</v>
      </c>
    </row>
    <row r="6" ht="45" customHeight="1" spans="2:11">
      <c r="B6" s="9">
        <v>1</v>
      </c>
      <c r="C6" s="9" t="s">
        <v>13</v>
      </c>
      <c r="D6" s="10">
        <v>100000</v>
      </c>
      <c r="E6" s="10">
        <f t="shared" ref="E6:E9" si="0">D6*500</f>
        <v>50000000</v>
      </c>
      <c r="F6" s="10">
        <f>D6*28</f>
        <v>2800000</v>
      </c>
      <c r="G6" s="10">
        <f t="shared" ref="G6:G9" si="1">F6*0.4</f>
        <v>1120000</v>
      </c>
      <c r="H6" s="10">
        <f>F6*0.25</f>
        <v>700000</v>
      </c>
      <c r="I6" s="10">
        <f>F6*0.05</f>
        <v>140000</v>
      </c>
      <c r="J6" s="10">
        <f t="shared" ref="J6:J9" si="2">I6</f>
        <v>140000</v>
      </c>
      <c r="K6" s="10">
        <f t="shared" ref="K6:K9" si="3">F6*0.25</f>
        <v>700000</v>
      </c>
    </row>
    <row r="7" ht="45" customHeight="1" spans="2:11">
      <c r="B7" s="9">
        <v>2</v>
      </c>
      <c r="C7" s="9" t="s">
        <v>14</v>
      </c>
      <c r="D7" s="10">
        <v>22045</v>
      </c>
      <c r="E7" s="10">
        <f t="shared" si="0"/>
        <v>11022500</v>
      </c>
      <c r="F7" s="10">
        <f t="shared" ref="F7:F9" si="4">D7*28</f>
        <v>617260</v>
      </c>
      <c r="G7" s="10">
        <f t="shared" si="1"/>
        <v>246904</v>
      </c>
      <c r="H7" s="10">
        <f t="shared" ref="H7:H9" si="5">F7*0.25</f>
        <v>154315</v>
      </c>
      <c r="I7" s="10">
        <f t="shared" ref="I7:I9" si="6">F7*0.05</f>
        <v>30863</v>
      </c>
      <c r="J7" s="10">
        <f t="shared" si="2"/>
        <v>30863</v>
      </c>
      <c r="K7" s="10">
        <f t="shared" si="3"/>
        <v>154315</v>
      </c>
    </row>
    <row r="8" ht="45" customHeight="1" spans="2:11">
      <c r="B8" s="9">
        <v>3</v>
      </c>
      <c r="C8" s="9" t="s">
        <v>15</v>
      </c>
      <c r="D8" s="10">
        <v>2800</v>
      </c>
      <c r="E8" s="10">
        <f t="shared" si="0"/>
        <v>1400000</v>
      </c>
      <c r="F8" s="10">
        <f t="shared" si="4"/>
        <v>78400</v>
      </c>
      <c r="G8" s="10">
        <f t="shared" si="1"/>
        <v>31360</v>
      </c>
      <c r="H8" s="10">
        <f t="shared" si="5"/>
        <v>19600</v>
      </c>
      <c r="I8" s="10">
        <f t="shared" si="6"/>
        <v>3920</v>
      </c>
      <c r="J8" s="10">
        <f t="shared" si="2"/>
        <v>3920</v>
      </c>
      <c r="K8" s="10">
        <f t="shared" si="3"/>
        <v>19600</v>
      </c>
    </row>
    <row r="9" ht="45" customHeight="1" spans="2:11">
      <c r="B9" s="9">
        <v>4</v>
      </c>
      <c r="C9" s="9" t="s">
        <v>16</v>
      </c>
      <c r="D9" s="10">
        <v>2000</v>
      </c>
      <c r="E9" s="10">
        <f t="shared" si="0"/>
        <v>1000000</v>
      </c>
      <c r="F9" s="10">
        <f t="shared" si="4"/>
        <v>56000</v>
      </c>
      <c r="G9" s="10">
        <f t="shared" si="1"/>
        <v>22400</v>
      </c>
      <c r="H9" s="10">
        <f t="shared" si="5"/>
        <v>14000</v>
      </c>
      <c r="I9" s="10">
        <f t="shared" si="6"/>
        <v>2800</v>
      </c>
      <c r="J9" s="10">
        <f t="shared" si="2"/>
        <v>2800</v>
      </c>
      <c r="K9" s="10">
        <f t="shared" si="3"/>
        <v>14000</v>
      </c>
    </row>
    <row r="10" ht="45" customHeight="1" spans="2:11">
      <c r="B10" s="9" t="s">
        <v>17</v>
      </c>
      <c r="C10" s="9"/>
      <c r="D10" s="10">
        <f>SUM(D6:D9)</f>
        <v>126845</v>
      </c>
      <c r="E10" s="10">
        <f t="shared" ref="E10:K10" si="7">SUM(E6:E9)</f>
        <v>63422500</v>
      </c>
      <c r="F10" s="10">
        <f t="shared" si="7"/>
        <v>3551660</v>
      </c>
      <c r="G10" s="10">
        <f t="shared" si="7"/>
        <v>1420664</v>
      </c>
      <c r="H10" s="10">
        <f t="shared" si="7"/>
        <v>887915</v>
      </c>
      <c r="I10" s="10">
        <f t="shared" si="7"/>
        <v>177583</v>
      </c>
      <c r="J10" s="10">
        <f t="shared" si="7"/>
        <v>177583</v>
      </c>
      <c r="K10" s="10">
        <f t="shared" si="7"/>
        <v>887915</v>
      </c>
    </row>
  </sheetData>
  <mergeCells count="8">
    <mergeCell ref="B2:K2"/>
    <mergeCell ref="B3:K3"/>
    <mergeCell ref="F4:K4"/>
    <mergeCell ref="B10:C10"/>
    <mergeCell ref="B4:B5"/>
    <mergeCell ref="C4:C5"/>
    <mergeCell ref="D4:D5"/>
    <mergeCell ref="E4:E5"/>
  </mergeCells>
  <pageMargins left="0" right="0" top="0.156944444444444" bottom="0.156944444444444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仔猪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2015-06-05T18:17:00Z</dcterms:created>
  <dcterms:modified xsi:type="dcterms:W3CDTF">2024-07-16T08:13:42Z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515356B2BC844A60971DB530AC50EB76_12</vt:lpwstr>
  </property>
  <property fmtid="{D5CDD505-2E9C-101B-9397-08002B2CF9AE}" pid="3" name="KSOProductBuildVer">
    <vt:lpwstr>2052-10.8.0.5874</vt:lpwstr>
  </property>
</Properties>
</file>